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<sst xmlns="http://schemas.openxmlformats.org/spreadsheetml/2006/main" count="2718" uniqueCount="2066">
  <si>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</si>
  <si>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</si>
  <si>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</si>
  <si>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</si>
  <si>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</si>
  <si>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</si>
  <si>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</si>
  <si>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</si>
  <si>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</si>
  <si>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</si>
  <si>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</si>
  <si>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</si>
  <si>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</si>
  <si>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</si>
  <si>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</si>
  <si>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</si>
  <si>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</si>
  <si>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</si>
  <si>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</si>
  <si>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</si>
  <si>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</si>
  <si>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</si>
  <si>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</si>
  <si>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</si>
  <si>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</si>
  <si>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</si>
  <si>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</si>
  <si>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</si>
  <si>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</si>
  <si>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</si>
  <si>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</si>
  <si>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</si>
  <si>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</si>
  <si>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</si>
  <si>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</si>
  <si>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</si>
  <si>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</si>
  <si>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</si>
  <si>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</si>
  <si>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</si>
  <si>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</si>
  <si>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</si>
  <si>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</si>
  <si>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</si>
  <si>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</si>
  <si>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</si>
  <si>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</si>
  <si>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</si>
  <si>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</si>
  <si>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</si>
  <si>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</si>
  <si>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</si>
  <si>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</si>
  <si>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</si>
  <si>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</si>
  <si>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</si>
  <si>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</si>
  <si>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</si>
  <si>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</si>
  <si>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</si>
  <si>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</si>
  <si>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</si>
  <si>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</si>
  <si>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</si>
  <si>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</si>
  <si>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</si>
  <si>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</si>
  <si>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</si>
  <si>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</si>
  <si>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</si>
  <si>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</si>
  <si>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</si>
  <si>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</si>
  <si>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</si>
  <si>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</si>
  <si>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</si>
  <si>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</si>
  <si>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</si>
  <si>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</si>
  <si>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</si>
  <si>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</si>
  <si>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</si>
  <si>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</si>
  <si>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</si>
  <si>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</si>
  <si>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</si>
  <si>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</si>
  <si>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</si>
  <si>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</si>
  <si>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</si>
  <si>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</si>
  <si>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</si>
  <si>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</si>
  <si>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</si>
  <si>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</si>
  <si>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</si>
  <si>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</si>
  <si>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</si>
  <si>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</si>
  <si>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</si>
  <si>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</si>
  <si>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</si>
  <si>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</si>
  <si>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</si>
  <si>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</si>
  <si>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</si>
  <si>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</si>
  <si>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</si>
  <si>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</si>
  <si>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</si>
  <si>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</si>
  <si>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</si>
  <si>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</si>
  <si>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</si>
  <si>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</si>
  <si>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</si>
  <si>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</si>
  <si>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</si>
  <si>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</si>
  <si>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</si>
  <si>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</si>
  <si>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</si>
  <si>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</si>
  <si>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</si>
  <si>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</si>
  <si>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</si>
  <si>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</si>
  <si>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</si>
  <si>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</si>
  <si>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</si>
  <si>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</si>
  <si>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</si>
  <si>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</si>
  <si>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</si>
  <si>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</si>
  <si>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</si>
  <si>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</si>
  <si>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</si>
  <si>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</si>
  <si>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</si>
  <si>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</si>
  <si>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</si>
  <si>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</si>
  <si>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</si>
  <si>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</si>
  <si>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</si>
  <si>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</si>
  <si>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</si>
  <si>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</si>
  <si>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</si>
  <si>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</si>
  <si>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</si>
  <si>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</si>
  <si>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</si>
  <si>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</si>
  <si>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</si>
  <si>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</si>
  <si>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</si>
  <si>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</si>
  <si>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</si>
  <si>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</si>
  <si>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</si>
  <si>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</si>
  <si>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</si>
  <si>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</si>
  <si>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</si>
  <si>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</si>
  <si>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</si>
  <si>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</si>
  <si>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</si>
  <si>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</si>
  <si>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</si>
  <si>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</si>
  <si>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</si>
  <si>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</si>
  <si>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</si>
  <si>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</si>
  <si>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</si>
  <si>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</si>
  <si>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</si>
  <si>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</si>
  <si>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</si>
  <si>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</si>
  <si>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</si>
  <si>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</si>
  <si>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</si>
  <si>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</si>
  <si>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</si>
  <si>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</si>
  <si>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</si>
  <si>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</si>
  <si>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</si>
  <si>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</si>
  <si>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</si>
  <si>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</si>
  <si>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</si>
  <si>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</si>
  <si>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</si>
  <si>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</si>
  <si>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</si>
  <si>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</si>
  <si>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</si>
  <si>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</si>
  <si>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</si>
  <si>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</si>
  <si>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</si>
  <si>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</si>
  <si>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</si>
  <si>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</si>
  <si>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</si>
  <si>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</si>
  <si>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</si>
  <si>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</si>
  <si>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</si>
  <si>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</si>
  <si>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</si>
  <si>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</si>
  <si>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</si>
  <si>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</si>
  <si>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</si>
  <si>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</si>
  <si>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</si>
  <si>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</si>
  <si>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</si>
  <si>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</si>
  <si>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</si>
  <si>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</si>
  <si>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</si>
  <si>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</si>
  <si>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</si>
  <si>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</si>
  <si>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</si>
  <si>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</si>
  <si>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</si>
  <si>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</si>
  <si>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</si>
  <si>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</si>
  <si>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</si>
  <si>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</si>
  <si>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</si>
  <si>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</si>
  <si>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</si>
  <si>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</si>
  <si>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</si>
  <si>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</si>
  <si>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</si>
  <si>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</si>
  <si>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</si>
  <si>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</si>
  <si>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</si>
  <si>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</si>
  <si>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</si>
  <si>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</si>
  <si>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</si>
  <si>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</si>
  <si>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</si>
  <si>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</si>
  <si>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</si>
  <si>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</si>
  <si>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</si>
  <si>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</si>
  <si>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</si>
  <si>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</si>
  <si>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</si>
  <si>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</si>
  <si>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</si>
  <si>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</si>
  <si>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</si>
  <si>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</si>
  <si>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</si>
  <si>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</si>
  <si>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</si>
  <si>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</si>
  <si>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</si>
  <si>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</si>
  <si>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</si>
  <si>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</si>
  <si>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</si>
  <si>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</si>
  <si>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</si>
  <si>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</si>
  <si>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</si>
  <si>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</si>
  <si>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</si>
  <si>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</si>
  <si>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</si>
  <si>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</si>
  <si>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</si>
  <si>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</si>
  <si>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</si>
  <si>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</si>
  <si>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</si>
  <si>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</si>
  <si>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</si>
  <si>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</si>
  <si>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</si>
  <si>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</si>
  <si>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</si>
  <si>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</si>
  <si>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</si>
  <si>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</si>
  <si>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</si>
  <si>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</si>
  <si>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</si>
  <si>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</si>
  <si>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</si>
  <si>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</si>
  <si>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</si>
  <si>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</si>
  <si>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</si>
  <si>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</si>
  <si>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</si>
  <si>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</si>
  <si>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</si>
  <si>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</si>
  <si>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</si>
  <si>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</si>
  <si>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</si>
  <si>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</si>
  <si>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</si>
  <si>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</si>
  <si>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</si>
  <si>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</si>
  <si>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</si>
  <si>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</si>
  <si>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</si>
  <si>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</si>
  <si>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</si>
  <si>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</si>
  <si>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</si>
  <si>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</si>
  <si>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</si>
  <si>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</si>
  <si>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</si>
  <si>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</si>
  <si>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</si>
  <si>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</si>
  <si>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</si>
  <si>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</si>
  <si>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</si>
  <si>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</si>
  <si>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</si>
  <si>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</si>
  <si>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</si>
  <si>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</si>
  <si>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</si>
  <si>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</si>
  <si>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</si>
  <si>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</si>
  <si>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</si>
  <si>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</si>
  <si>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</si>
  <si>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</si>
  <si>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</si>
  <si>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</si>
  <si>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</si>
  <si>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</si>
  <si>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</si>
  <si>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</si>
  <si>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</si>
  <si>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</si>
  <si>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</si>
  <si>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</si>
  <si>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</si>
  <si>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</si>
  <si>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</si>
  <si>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</si>
  <si>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</si>
  <si>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</si>
  <si>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</si>
  <si>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</si>
  <si>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</si>
  <si>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</si>
  <si>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</si>
  <si>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</si>
  <si>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</si>
  <si>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</si>
  <si>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</si>
  <si>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</si>
  <si>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</si>
  <si>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</si>
  <si>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</si>
  <si>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</si>
  <si>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</si>
  <si>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</si>
  <si>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</si>
  <si>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</si>
  <si>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</si>
  <si>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</si>
  <si>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</si>
  <si>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</si>
  <si>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</si>
  <si>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</si>
  <si>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</si>
  <si>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</si>
  <si>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</si>
  <si>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</si>
  <si>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</si>
  <si>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</si>
  <si>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</si>
  <si>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</si>
  <si>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</si>
  <si>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</si>
  <si>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</si>
  <si>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</si>
  <si>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</si>
  <si>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</si>
  <si>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</si>
  <si>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</si>
  <si>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</si>
  <si>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</si>
  <si>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</si>
  <si>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</si>
  <si>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</si>
  <si>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</si>
  <si>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</si>
  <si>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</si>
  <si>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</si>
  <si>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</si>
  <si>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</si>
  <si>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</si>
  <si>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</si>
  <si>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</si>
  <si>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</si>
  <si>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</si>
  <si>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</si>
  <si>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</si>
  <si>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</si>
  <si>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</si>
  <si>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</si>
  <si>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</si>
  <si>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</si>
  <si>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</si>
  <si>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</si>
  <si>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</si>
  <si>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</si>
  <si>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</si>
  <si>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</si>
  <si>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</si>
  <si>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</si>
  <si>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</si>
  <si>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</si>
  <si>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</si>
  <si>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</si>
  <si>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</si>
  <si>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</si>
  <si>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</si>
  <si>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</si>
  <si>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</si>
  <si>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</si>
  <si>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</si>
  <si>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</si>
  <si>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</si>
  <si>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</si>
  <si>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</si>
  <si>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</si>
  <si>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</si>
  <si>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</si>
  <si>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</si>
  <si>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</si>
  <si>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</si>
  <si>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</si>
  <si>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</si>
  <si>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</si>
  <si>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</si>
  <si>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</si>
  <si>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</si>
  <si>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</si>
  <si>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</si>
  <si>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</si>
  <si>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</si>
  <si>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</si>
  <si>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</si>
  <si>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</si>
  <si>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</si>
  <si>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</si>
  <si>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</si>
  <si>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</si>
  <si>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</si>
  <si>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</si>
  <si>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</si>
  <si>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</si>
  <si>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</si>
  <si>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</si>
  <si>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</si>
  <si>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</si>
  <si>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</si>
  <si>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</si>
  <si>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</si>
  <si>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</si>
  <si>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</si>
  <si>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</si>
  <si>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</si>
  <si>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</si>
  <si>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</si>
  <si>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</si>
  <si>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</si>
  <si>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</si>
  <si>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</si>
  <si>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</si>
  <si>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</si>
  <si>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</si>
  <si>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</si>
  <si>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</si>
  <si>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</si>
  <si>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</si>
  <si>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</si>
  <si>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</si>
  <si>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</si>
  <si>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</si>
  <si>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</si>
  <si>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</si>
  <si>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</si>
  <si>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</si>
  <si>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</si>
  <si>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</si>
  <si>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</si>
  <si>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</si>
  <si>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</si>
  <si>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</si>
  <si>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</si>
  <si>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</si>
  <si>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</si>
  <si>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</si>
  <si>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</si>
  <si>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</si>
  <si>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</si>
  <si>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</si>
  <si>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</si>
  <si>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</si>
  <si>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</si>
  <si>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</si>
  <si>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</si>
  <si>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</si>
  <si>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</si>
  <si>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</si>
  <si>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</si>
  <si>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</si>
  <si>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</si>
  <si>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</si>
  <si>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</si>
  <si>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</si>
  <si>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</si>
  <si>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</si>
  <si>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</si>
  <si>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</si>
  <si>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</si>
  <si>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</si>
  <si>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</si>
  <si>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</si>
  <si>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</si>
  <si>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</si>
  <si>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</si>
  <si>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</si>
  <si>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</si>
  <si>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</si>
  <si>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</si>
  <si>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</si>
  <si>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</si>
  <si>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</si>
  <si>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</si>
  <si>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</si>
  <si>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</si>
  <si>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</si>
  <si>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</si>
  <si>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</si>
  <si>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</si>
  <si>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</si>
  <si>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</si>
  <si>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</si>
  <si>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</si>
  <si>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</si>
  <si>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</si>
  <si>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</si>
  <si>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</si>
  <si>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</si>
  <si>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</si>
  <si>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</si>
  <si>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</si>
  <si>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</si>
  <si>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</si>
  <si>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</si>
  <si>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</si>
  <si>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</si>
  <si>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</si>
  <si>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</si>
  <si>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</si>
  <si>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</si>
  <si>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</si>
  <si>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</si>
  <si>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</si>
  <si>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</si>
  <si>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</si>
  <si>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</si>
  <si>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</si>
  <si>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</si>
  <si>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</si>
  <si>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</si>
  <si>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</si>
  <si>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</si>
  <si>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</si>
  <si>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</si>
  <si>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</si>
  <si>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</si>
  <si>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</si>
  <si>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</si>
  <si>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</si>
  <si>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</si>
  <si>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</si>
  <si>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</si>
  <si>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</si>
  <si>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</si>
  <si>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</si>
  <si>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</si>
  <si>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</si>
  <si>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</si>
  <si>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</si>
  <si>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</si>
  <si>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</si>
  <si>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</si>
  <si>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</si>
  <si>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</si>
  <si>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</si>
  <si>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</si>
  <si>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</si>
  <si>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</si>
  <si>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</si>
  <si>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</si>
  <si>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</si>
  <si>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</si>
  <si>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</si>
  <si>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</si>
  <si>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</si>
  <si>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</si>
  <si>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</si>
  <si>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</si>
  <si>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</si>
  <si>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</si>
  <si>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</si>
  <si>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</si>
  <si>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</si>
  <si>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</si>
  <si>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</si>
  <si>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</si>
  <si>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</si>
  <si>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</si>
  <si>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</si>
  <si>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</si>
  <si>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</si>
  <si>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</si>
  <si>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</si>
  <si>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</si>
  <si>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</si>
  <si>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</si>
  <si>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</si>
  <si>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</si>
  <si>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</si>
  <si>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</si>
  <si>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</si>
  <si>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</si>
  <si>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</si>
  <si>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</si>
  <si>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</si>
  <si>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</si>
  <si>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</si>
  <si>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</si>
  <si>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</si>
  <si>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</si>
  <si>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</si>
  <si>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</si>
  <si>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</si>
  <si>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</si>
  <si>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</si>
  <si>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</si>
  <si>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</si>
  <si>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</si>
  <si>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</si>
  <si>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</si>
  <si>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</si>
  <si>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</si>
  <si>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</si>
  <si>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</si>
  <si>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</si>
  <si>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</si>
  <si>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</si>
  <si>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</si>
  <si>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</si>
  <si>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</si>
  <si>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</si>
  <si>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</si>
  <si>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</si>
  <si>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</si>
  <si>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</si>
  <si>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</si>
  <si>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</si>
  <si>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</si>
  <si>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</si>
  <si>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</si>
  <si>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</si>
  <si>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</si>
  <si>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</si>
  <si>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</si>
  <si>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</si>
  <si>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</si>
  <si>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</si>
  <si>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</si>
  <si>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</si>
  <si>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</si>
  <si>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</si>
  <si>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</si>
  <si>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</si>
  <si>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</si>
  <si>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</si>
  <si>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</si>
  <si>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</si>
  <si>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</si>
  <si>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</si>
  <si>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</si>
  <si>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</si>
  <si>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</si>
  <si>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</si>
  <si>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</si>
  <si>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</si>
  <si>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</si>
  <si>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</si>
  <si>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</si>
  <si>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</si>
  <si>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</si>
  <si>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</si>
  <si>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</si>
  <si>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</si>
  <si>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</si>
  <si>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</si>
  <si>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</si>
  <si>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</si>
  <si>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</si>
  <si>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</si>
  <si>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</si>
  <si>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</si>
  <si>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</si>
  <si>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</si>
  <si>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</si>
  <si>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</si>
  <si>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</si>
  <si>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</si>
  <si>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</si>
  <si>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</si>
  <si>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</si>
  <si>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</si>
  <si>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</si>
  <si>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</si>
  <si>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</si>
  <si>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</si>
  <si>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</si>
  <si>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</si>
  <si>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</si>
  <si>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</si>
  <si>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</si>
  <si>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</si>
  <si>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</si>
  <si>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</si>
  <si>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</si>
  <si>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</si>
  <si>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</si>
  <si>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</si>
  <si>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</si>
  <si>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</si>
  <si>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</si>
  <si>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</si>
  <si>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</si>
  <si>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</si>
  <si>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</si>
  <si>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</si>
  <si>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</si>
  <si>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</si>
  <si>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</si>
  <si>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</si>
  <si>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</si>
  <si>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</si>
  <si>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</si>
  <si>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</si>
  <si>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</si>
  <si>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</si>
  <si>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</si>
  <si>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</si>
  <si>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</si>
  <si>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</si>
  <si>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</si>
  <si>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</si>
  <si>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</si>
  <si>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</si>
  <si>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</si>
  <si>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</si>
  <si>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</si>
  <si>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</si>
  <si>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</si>
  <si>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</si>
  <si>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</si>
  <si>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</si>
  <si>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</si>
  <si>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</si>
  <si>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</si>
  <si>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</si>
  <si>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</si>
  <si>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</si>
  <si>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</si>
  <si>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</si>
  <si>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</si>
  <si>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</si>
  <si>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</si>
  <si>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</si>
  <si>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</si>
  <si>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</si>
  <si>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</si>
  <si>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</si>
  <si>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</si>
  <si>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</si>
  <si>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</si>
  <si>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</si>
  <si>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</si>
  <si>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</si>
  <si>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</si>
  <si>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</si>
  <si>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</si>
  <si>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</si>
  <si>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</si>
  <si>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</si>
  <si>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</si>
  <si>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</si>
  <si>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</si>
  <si>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</si>
  <si>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</si>
  <si>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</si>
  <si>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</si>
  <si>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</si>
  <si>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</si>
  <si>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</si>
  <si>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</si>
  <si>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</si>
  <si>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</si>
  <si>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</si>
  <si>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</si>
  <si>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</si>
  <si>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</si>
  <si>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</si>
  <si>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</si>
  <si>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</si>
  <si>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</si>
  <si>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</si>
  <si>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</si>
  <si>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</si>
  <si>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</si>
  <si>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</si>
  <si>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</si>
  <si>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</si>
  <si>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</si>
  <si>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</si>
  <si>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</si>
  <si>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</si>
  <si>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</si>
  <si>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</si>
  <si>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</si>
  <si>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</si>
  <si>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</si>
  <si>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</si>
  <si>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</si>
  <si>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</si>
  <si>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</si>
  <si>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</si>
  <si>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</si>
  <si>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</si>
  <si>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</si>
  <si>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</si>
  <si>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</si>
  <si>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</si>
  <si>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</si>
  <si>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</si>
  <si>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</si>
  <si>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</si>
  <si>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</si>
  <si>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</si>
  <si>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</si>
  <si>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</si>
  <si>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</si>
  <si>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</si>
  <si>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</si>
  <si>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</si>
  <si>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</si>
  <si>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</si>
  <si>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</si>
  <si>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</si>
  <si>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</si>
  <si>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</si>
  <si>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</si>
  <si>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</si>
  <si>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</si>
  <si>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</si>
  <si>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</si>
  <si>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</si>
  <si>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</si>
  <si>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</si>
  <si>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</si>
  <si>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</si>
  <si>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</si>
  <si>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</si>
  <si>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</si>
  <si>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</si>
  <si>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</si>
  <si>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</si>
  <si>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</si>
  <si>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</si>
  <si>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</si>
  <si>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</si>
  <si>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</si>
  <si>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</si>
  <si>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</si>
  <si>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</si>
  <si>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</si>
  <si>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</si>
  <si>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</si>
  <si>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</si>
  <si>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</si>
  <si>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</si>
  <si>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</si>
  <si>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</si>
  <si>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</si>
  <si>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</si>
  <si>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</si>
  <si>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</si>
  <si>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</si>
  <si>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</si>
  <si>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</si>
  <si>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</si>
  <si>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</si>
  <si>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</si>
  <si>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</si>
  <si>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</si>
  <si>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</si>
  <si>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</si>
  <si>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</si>
  <si>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</si>
  <si>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</si>
  <si>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</si>
  <si>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</si>
  <si>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</si>
  <si>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</si>
  <si>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</si>
  <si>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</si>
  <si>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</si>
  <si>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</si>
  <si>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</si>
  <si>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</si>
  <si>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</si>
  <si>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</si>
  <si>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</si>
  <si>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</si>
  <si>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</si>
  <si>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</si>
  <si>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</si>
  <si>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</si>
  <si>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</si>
  <si>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</si>
  <si>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</si>
  <si>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</si>
  <si>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</si>
  <si>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</si>
  <si>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</si>
  <si>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</si>
  <si>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</si>
  <si>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</si>
  <si>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</si>
  <si>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</si>
  <si>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</si>
  <si>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</si>
  <si>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</si>
  <si>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</si>
  <si>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</si>
  <si>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</si>
  <si>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</si>
  <si>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</si>
  <si>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</si>
  <si>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</si>
  <si>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</si>
  <si>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</si>
  <si>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</si>
  <si>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</si>
  <si>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</si>
  <si>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</si>
  <si>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</si>
  <si>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</si>
  <si>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</si>
  <si>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</si>
  <si>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</si>
  <si>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</si>
  <si>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</si>
  <si>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</si>
  <si>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</si>
  <si>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</si>
  <si>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</si>
  <si>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</si>
  <si>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</si>
  <si>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</si>
  <si>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</si>
  <si>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</si>
  <si>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</si>
  <si>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</si>
  <si>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</si>
  <si>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</si>
  <si>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</si>
  <si>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</si>
  <si>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</si>
  <si>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</si>
  <si>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</si>
  <si>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</si>
  <si>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</si>
  <si>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</si>
  <si>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</si>
  <si>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</si>
  <si>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</si>
  <si>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</si>
  <si>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</si>
  <si>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</si>
  <si>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</si>
  <si>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</si>
  <si>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</si>
  <si>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</si>
  <si>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</si>
  <si>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</si>
  <si>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</si>
  <si>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</si>
  <si>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</si>
  <si>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</si>
  <si>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</si>
  <si>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</si>
  <si>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</si>
  <si>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</si>
  <si>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</si>
  <si>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</si>
  <si>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</si>
  <si>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</si>
  <si>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</si>
  <si>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</si>
  <si>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</si>
  <si>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</si>
  <si>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</si>
  <si>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</si>
  <si>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</si>
  <si>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</si>
  <si>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</si>
  <si>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</si>
  <si>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</si>
  <si>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</si>
  <si>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</si>
  <si>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</si>
  <si>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</si>
  <si>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</si>
  <si>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</si>
  <si>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</si>
  <si>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</si>
  <si>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</si>
  <si>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</si>
  <si>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</si>
  <si>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</si>
  <si>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</si>
  <si>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</si>
  <si>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</si>
  <si>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</si>
  <si>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</si>
  <si>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</si>
  <si>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</si>
  <si>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</si>
  <si>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</si>
  <si>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</si>
  <si>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</si>
  <si>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</si>
  <si>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</si>
  <si>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</si>
  <si>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</si>
  <si>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</si>
  <si>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</si>
  <si>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</si>
  <si>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</si>
  <si>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</si>
  <si>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</si>
  <si>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</si>
  <si>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</si>
  <si>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</si>
  <si>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</si>
  <si>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</si>
  <si>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</si>
  <si>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</si>
  <si>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</si>
  <si>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</si>
  <si>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</si>
  <si>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</si>
  <si>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</si>
  <si>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</si>
  <si>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</si>
  <si>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</si>
  <si>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</si>
  <si>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</si>
  <si>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</si>
  <si>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</si>
  <si>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</si>
  <si>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</si>
  <si>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</si>
  <si>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</si>
  <si>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</si>
  <si>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</si>
  <si>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</si>
  <si>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</si>
  <si>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</si>
  <si>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</si>
  <si>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</si>
  <si>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</si>
  <si>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</si>
  <si>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</si>
  <si>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</si>
  <si>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</si>
  <si>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</si>
  <si>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</si>
  <si>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</si>
  <si>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</si>
  <si>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</si>
  <si>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</si>
  <si>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</si>
  <si>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</si>
  <si>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</si>
  <si>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</si>
  <si>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</si>
  <si>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</si>
  <si>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</si>
  <si>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</si>
  <si>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</si>
  <si>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</si>
  <si>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</si>
  <si>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</si>
  <si>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</si>
  <si>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</si>
  <si>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</si>
  <si>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</si>
  <si>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</si>
  <si>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</si>
  <si>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</si>
  <si>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</si>
  <si>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</si>
  <si>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</si>
  <si>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</si>
  <si>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</si>
  <si>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</si>
  <si>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</si>
  <si>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</si>
  <si>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</si>
  <si>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</si>
  <si>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</si>
  <si>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</si>
  <si>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</si>
  <si>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</si>
  <si>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</si>
  <si>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</si>
  <si>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</si>
  <si>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</si>
  <si>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</si>
  <si>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</si>
  <si>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</si>
  <si>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</si>
  <si>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</si>
  <si>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</si>
  <si>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</si>
  <si>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</si>
  <si>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</si>
  <si>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</si>
  <si>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</si>
  <si>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</si>
  <si>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</si>
  <si>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</si>
  <si>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</si>
  <si>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</si>
  <si>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</si>
  <si>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</si>
  <si>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</si>
  <si>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</si>
  <si>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</si>
  <si>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</si>
  <si>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</si>
  <si>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</si>
  <si>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</si>
  <si>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</si>
  <si>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</si>
  <si>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</si>
  <si>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</si>
  <si>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</si>
  <si>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</si>
  <si>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</si>
  <si>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</si>
  <si>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</si>
  <si>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</si>
  <si>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</si>
  <si>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</si>
  <si>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</si>
  <si>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</si>
  <si>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</si>
  <si>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</si>
  <si>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</si>
  <si>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</si>
  <si>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</si>
  <si>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</si>
  <si>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</si>
  <si>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</si>
  <si>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</si>
  <si>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</si>
  <si>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</si>
  <si>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</si>
  <si>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</si>
  <si>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</si>
  <si>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</si>
  <si>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</si>
  <si>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</si>
  <si>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</si>
  <si>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</si>
  <si>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</si>
  <si>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</si>
  <si>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</si>
  <si>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</si>
  <si>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</si>
  <si>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</si>
  <si>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</si>
  <si>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</si>
  <si>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</si>
  <si>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</si>
  <si>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</si>
  <si>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</si>
  <si>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</si>
  <si>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</si>
  <si>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</si>
  <si>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</si>
  <si>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</si>
  <si>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</si>
  <si>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</si>
  <si>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</si>
  <si>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</si>
  <si>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</si>
  <si>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</si>
  <si>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</si>
  <si>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</si>
  <si>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</si>
  <si>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</si>
  <si>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</si>
  <si>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</si>
  <si>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</si>
  <si>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</si>
  <si>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</si>
  <si>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</si>
  <si>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</si>
  <si>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</si>
  <si>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</si>
  <si>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</si>
  <si>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</si>
  <si>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</si>
  <si>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</si>
  <si>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</si>
  <si>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</si>
  <si>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</si>
  <si>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</si>
  <si>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</si>
  <si>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</si>
  <si>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</si>
  <si>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</si>
  <si>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</si>
  <si>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</si>
  <si>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</si>
  <si>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</si>
  <si>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</si>
  <si>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</si>
  <si>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</si>
  <si>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</si>
  <si>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</si>
  <si>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</si>
  <si>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</si>
  <si>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</si>
  <si>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</si>
  <si>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</si>
  <si>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</si>
  <si>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</si>
  <si>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</si>
  <si>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</si>
  <si>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</si>
  <si>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</si>
  <si>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</si>
  <si>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</si>
  <si>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</si>
  <si>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</si>
  <si>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</si>
  <si>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</si>
  <si>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</si>
  <si>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</si>
  <si>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</si>
  <si>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</si>
  <si>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</si>
  <si>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</si>
  <si>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</si>
  <si>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</si>
  <si>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</si>
  <si>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</si>
  <si>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</si>
  <si>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</si>
  <si>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</si>
  <si>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</si>
  <si>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</si>
  <si>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</si>
  <si>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</si>
  <si>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</si>
  <si>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</si>
  <si>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</si>
  <si>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</si>
  <si>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</si>
  <si>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</si>
  <si>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</si>
  <si>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</si>
  <si>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</si>
  <si>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</si>
  <si>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</si>
  <si>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</si>
  <si>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</si>
  <si>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</si>
  <si>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</si>
  <si>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</si>
  <si>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</si>
  <si>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</si>
  <si>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</si>
  <si>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</si>
  <si>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</si>
  <si>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</si>
  <si>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</si>
  <si>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</si>
  <si>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</si>
  <si>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</si>
  <si>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</si>
  <si>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</si>
  <si>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</si>
  <si>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</si>
  <si>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</si>
  <si>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</si>
  <si>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</si>
  <si>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</si>
  <si>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</si>
  <si>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</si>
  <si>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</si>
  <si>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</si>
  <si>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</si>
  <si>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</si>
  <si>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</si>
  <si>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</si>
  <si>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</si>
  <si>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</si>
  <si>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</si>
  <si>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</si>
  <si>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</si>
  <si>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</si>
  <si>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</si>
  <si>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</si>
  <si>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</si>
  <si>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</si>
  <si>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</si>
  <si>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</si>
  <si>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</si>
  <si>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</si>
  <si>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</si>
  <si>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</si>
  <si>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</si>
  <si>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</si>
  <si>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</si>
  <si>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</si>
  <si>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</si>
  <si>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</si>
  <si>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</si>
  <si>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</si>
  <si>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</si>
  <si>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</si>
  <si>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</si>
  <si>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</si>
  <si>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</si>
  <si>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</si>
  <si>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</si>
  <si>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</si>
  <si>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</si>
  <si>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</si>
  <si>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</si>
  <si>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</si>
  <si>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</si>
  <si>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</si>
  <si>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</si>
  <si>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</si>
  <si>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</si>
  <si>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</si>
  <si>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</si>
  <si>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</si>
  <si>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</si>
  <si>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</si>
  <si>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</si>
  <si>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</si>
  <si>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</si>
  <si>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</si>
  <si>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</si>
  <si>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</si>
  <si>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</si>
  <si>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</si>
  <si>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</si>
  <si>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</si>
  <si>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</si>
  <si>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</si>
  <si>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</si>
  <si>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</si>
  <si>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</si>
  <si>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</si>
  <si>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</si>
  <si>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</si>
  <si>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</si>
  <si>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</si>
  <si>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</si>
  <si>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</si>
  <si>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</si>
  <si>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</si>
  <si>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</si>
  <si>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</si>
  <si>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</si>
  <si>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</si>
  <si>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</si>
  <si>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</si>
  <si>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</si>
  <si>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</si>
  <si>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</si>
  <si>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</si>
  <si>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</si>
  <si>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</si>
  <si>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</si>
  <si>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</si>
  <si>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</si>
  <si>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</si>
  <si>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</si>
  <si>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</si>
  <si>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</si>
  <si>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</si>
  <si>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</si>
  <si>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</si>
  <si>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</si>
  <si>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</si>
  <si>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</si>
  <si>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</si>
  <si>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</si>
  <si>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</si>
  <si>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</si>
  <si>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</si>
  <si>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</si>
  <si>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</si>
  <si>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</si>
  <si>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</si>
  <si>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</si>
  <si>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</si>
  <si>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</si>
  <si>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</si>
  <si>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</si>
  <si>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</si>
  <si>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</si>
  <si>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</si>
  <si>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</si>
  <si>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</si>
  <si>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</si>
  <si>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</si>
  <si>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</si>
  <si>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</si>
  <si>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</si>
  <si>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</si>
  <si>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</si>
  <si>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</si>
  <si>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</si>
  <si>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</si>
  <si>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</si>
  <si>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</si>
  <si>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</si>
  <si>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</si>
  <si>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</si>
  <si>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</si>
  <si>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</si>
  <si>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</si>
  <si>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</si>
  <si>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</si>
  <si>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</si>
  <si>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</si>
  <si>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</si>
  <si>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</si>
  <si>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</si>
  <si>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</si>
  <si>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</si>
  <si>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</si>
  <si>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</si>
  <si>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</si>
  <si>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</si>
  <si>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</si>
  <si>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</si>
  <si>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</si>
  <si>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</si>
  <si>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</si>
  <si>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</si>
  <si>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</si>
  <si>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</si>
  <si>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</si>
  <si>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</si>
  <si>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</si>
  <si>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</si>
  <si>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</si>
  <si>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</si>
  <si>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</si>
  <si>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</si>
  <si>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</si>
  <si>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</si>
  <si>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</si>
  <si>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</si>
  <si>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</si>
  <si>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</si>
  <si>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</si>
  <si>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</si>
  <si>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</si>
  <si>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</si>
  <si>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</si>
  <si>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</si>
  <si>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</si>
  <si>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</si>
  <si>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</si>
  <si>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</si>
  <si>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</si>
  <si>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</si>
  <si>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</si>
  <si>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</si>
  <si>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</si>
  <si>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</si>
  <si>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</si>
  <si>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</si>
  <si>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</si>
  <si>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</si>
  <si>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</si>
  <si>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</si>
  <si>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</si>
  <si>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</si>
  <si>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</si>
  <si>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</si>
  <si>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</si>
  <si>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</si>
  <si>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</si>
  <si>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</si>
  <si>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</si>
  <si>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</si>
  <si>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</si>
  <si>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</si>
  <si>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</si>
  <si>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</si>
  <si>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</si>
  <si>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</si>
  <si>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</si>
  <si>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</si>
  <si>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</si>
  <si>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</si>
  <si>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</si>
  <si>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</si>
  <si>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</si>
  <si>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</si>
  <si>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</si>
  <si>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</si>
  <si>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</si>
  <si>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</si>
  <si>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</si>
  <si>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</si>
  <si>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</si>
  <si>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</si>
  <si>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</si>
  <si>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</si>
  <si>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</si>
  <si>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</si>
  <si>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</si>
  <si>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</si>
  <si>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</si>
  <si>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</si>
  <si>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</si>
  <si>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</si>
  <si>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</si>
  <si>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</si>
  <si>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</si>
  <si>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</si>
  <si>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</si>
  <si>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</si>
  <si>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</si>
  <si>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</si>
  <si>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</si>
  <si>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</si>
  <si>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</si>
  <si>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</si>
  <si>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</si>
  <si>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</si>
  <si>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</si>
  <si>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</si>
  <si>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</si>
  <si>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</si>
  <si>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</si>
  <si>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</si>
  <si>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</si>
  <si>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</si>
  <si>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</si>
  <si>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</si>
  <si>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</si>
  <si>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</si>
  <si>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</si>
  <si>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</si>
  <si>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</si>
  <si>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</si>
  <si>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</si>
  <si>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</si>
  <si>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</si>
  <si>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</si>
  <si>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</si>
  <si>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</si>
  <si>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</si>
  <si>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</si>
  <si>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</si>
  <si>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</si>
  <si>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</si>
  <si>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</si>
  <si>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</si>
  <si>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</si>
  <si>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</si>
  <si>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</si>
  <si>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</si>
  <si>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</si>
  <si>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</si>
  <si>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</si>
  <si>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</si>
  <si>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</si>
  <si>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</si>
  <si>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</si>
  <si>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</si>
  <si>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</si>
  <si>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</si>
  <si>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</si>
  <si>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</si>
  <si>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</si>
  <si>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</si>
  <si>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</si>
  <si>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</si>
  <si>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</si>
  <si>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</si>
  <si>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</si>
  <si>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</si>
  <si>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</si>
  <si>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</si>
  <si>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</si>
  <si>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</si>
  <si>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</si>
  <si>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</si>
  <si>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</si>
  <si>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</si>
  <si>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</si>
  <si>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</si>
  <si>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</si>
  <si>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</si>
  <si>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</si>
  <si>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</si>
  <si>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</si>
  <si>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</si>
  <si>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</si>
  <si>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</si>
  <si>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</si>
  <si>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</si>
  <si>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</si>
  <si>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</si>
  <si>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</si>
  <si>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</si>
  <si>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</si>
  <si>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</si>
  <si>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</si>
  <si>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</si>
  <si>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</si>
  <si>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</si>
  <si>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</si>
  <si>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</si>
  <si>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</si>
  <si>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</si>
  <si>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</si>
  <si>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</si>
  <si>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</si>
  <si>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</si>
  <si>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</si>
  <si>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</si>
  <si>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</si>
  <si>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</si>
  <si>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</si>
  <si>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</si>
  <si>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</si>
  <si>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</si>
  <si>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</si>
  <si>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</si>
  <si>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</si>
  <si>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</si>
  <si>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</si>
  <si>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</si>
  <si>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</si>
  <si>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</si>
  <si>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</si>
  <si>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</si>
  <si>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</si>
  <si>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</si>
  <si>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</si>
  <si>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</si>
  <si>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</si>
  <si>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</si>
  <si>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</si>
  <si>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</si>
  <si>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</si>
  <si>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</si>
  <si>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</si>
  <si>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</si>
  <si>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</si>
  <si>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</si>
  <si>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</si>
  <si>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</si>
  <si>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</si>
  <si>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</si>
  <si>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</si>
  <si>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</si>
  <si>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</si>
  <si>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</si>
  <si>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</si>
  <si>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</si>
  <si>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</si>
  <si>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</si>
  <si>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</si>
  <si>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</si>
  <si>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</si>
  <si>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</si>
  <si>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</si>
  <si>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</si>
  <si>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</si>
  <si>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</si>
  <si>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</si>
  <si>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</si>
  <si>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</si>
  <si>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</si>
  <si>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</si>
  <si>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</si>
  <si>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</si>
  <si>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</si>
  <si>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</si>
  <si>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</si>
  <si>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</si>
  <si>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</si>
  <si>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</si>
  <si>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</si>
  <si>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</si>
  <si>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</si>
  <si>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</si>
  <si>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</si>
  <si>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</si>
  <si>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</si>
  <si>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</si>
  <si>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</si>
  <si>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</si>
  <si>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</si>
  <si>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</si>
  <si>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</si>
  <si>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</si>
  <si>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</si>
  <si>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</si>
  <si>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</si>
  <si>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</si>
  <si>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</si>
  <si>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</si>
  <si>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</si>
  <si>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</si>
  <si>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</si>
  <si>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</si>
  <si>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</si>
  <si>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</si>
  <si>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</si>
  <si>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</si>
  <si>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</si>
  <si>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</si>
  <si>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</si>
  <si>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</si>
  <si>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</si>
  <si>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</si>
  <si>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</si>
  <si>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</si>
  <si>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</si>
  <si>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</si>
  <si>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</si>
  <si>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</si>
  <si>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</si>
  <si>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</si>
  <si>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</si>
  <si>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</si>
  <si>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</si>
  <si>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</si>
  <si>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</si>
  <si>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</si>
  <si>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</si>
  <si>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</si>
  <si>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</si>
  <si>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</si>
  <si>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</si>
  <si>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</si>
  <si>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</si>
  <si>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</si>
  <si>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</si>
  <si>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</si>
  <si>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</si>
  <si>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</si>
  <si>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</si>
  <si>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</si>
  <si>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</si>
  <si>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</si>
  <si>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</si>
  <si>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</si>
  <si>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</si>
  <si>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</si>
  <si>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</si>
  <si>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</si>
  <si>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</si>
  <si>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</si>
  <si>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</si>
  <si>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</si>
  <si>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</si>
  <si>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</si>
  <si>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</si>
  <si>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</si>
  <si>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</si>
  <si>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</si>
  <si>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</si>
  <si>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</si>
  <si>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</si>
  <si>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</si>
  <si>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</si>
  <si>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</si>
  <si>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</si>
  <si>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</si>
  <si>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</si>
  <si>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</si>
  <si>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</si>
  <si>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</si>
  <si>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</si>
  <si>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</si>
  <si>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</si>
  <si>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</si>
  <si>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</si>
  <si>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</si>
  <si>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</si>
  <si>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</si>
  <si>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</si>
  <si>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</si>
  <si>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</si>
  <si>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</si>
  <si>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</si>
  <si>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</si>
  <si>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</si>
  <si>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</si>
  <si>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</si>
  <si>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</si>
  <si>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</si>
  <si>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</si>
  <si>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</si>
  <si>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</si>
  <si>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</si>
  <si>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</si>
  <si>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</si>
  <si>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</si>
  <si>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</si>
  <si>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</si>
  <si>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</si>
  <si>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</si>
  <si>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</si>
  <si>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</si>
  <si>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</si>
  <si>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</si>
  <si>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</si>
  <si>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</si>
  <si>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</si>
  <si>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</si>
  <si>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</si>
  <si>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</si>
  <si>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</si>
  <si>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</si>
  <si>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</si>
  <si>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</si>
  <si>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</si>
  <si>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</si>
  <si>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</si>
  <si>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</si>
  <si>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</si>
  <si>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</si>
  <si>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</si>
  <si>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</si>
  <si>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</si>
  <si>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</si>
  <si>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</si>
  <si>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</si>
  <si>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</si>
  <si>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</si>
  <si>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</si>
  <si>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</si>
  <si>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</si>
  <si>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</si>
  <si>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</si>
  <si>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</si>
  <si>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</si>
  <si>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</si>
  <si>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</si>
  <si>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</si>
  <si>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</si>
  <si>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</si>
  <si>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</si>
  <si>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</si>
  <si>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</si>
  <si>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</si>
  <si>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</si>
  <si>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</si>
  <si>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</si>
  <si>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</si>
  <si>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</si>
  <si>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</si>
  <si>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</si>
  <si>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</si>
  <si>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</si>
  <si>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</si>
  <si>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</si>
  <si>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</si>
  <si>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</si>
  <si>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</si>
  <si>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</si>
  <si>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</si>
  <si>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</si>
  <si>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</si>
  <si>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</si>
  <si>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</si>
  <si>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</si>
  <si>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</si>
  <si>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</si>
  <si>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</si>
  <si>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</si>
  <si>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</si>
  <si>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</si>
  <si>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</si>
  <si>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</si>
  <si>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</si>
  <si>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</si>
  <si>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</si>
  <si>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</si>
  <si>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</si>
  <si>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</si>
  <si>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</si>
  <si>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</si>
  <si>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</si>
  <si>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</si>
  <si>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</si>
  <si>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</si>
  <si>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</si>
  <si>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</si>
  <si>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</si>
  <si>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</si>
  <si>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</si>
  <si>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</si>
  <si>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</si>
  <si>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</si>
  <si>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</si>
  <si>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</si>
  <si>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</si>
  <si>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</si>
  <si>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</si>
  <si>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</si>
  <si>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</si>
  <si>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</si>
  <si>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</si>
  <si>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</si>
  <si>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</si>
  <si>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</si>
  <si>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</si>
  <si>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</si>
  <si>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</si>
  <si>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</si>
  <si>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</si>
  <si>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</si>
  <si>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</si>
  <si>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</si>
  <si>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</si>
  <si>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</si>
  <si>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</si>
  <si>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</si>
  <si>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</si>
  <si>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</si>
  <si>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</si>
  <si>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</si>
  <si>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</si>
  <si>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</si>
  <si>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</si>
  <si>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</si>
  <si>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</si>
  <si>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</si>
  <si>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</si>
  <si>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</si>
  <si>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</si>
  <si>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</si>
  <si>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</si>
  <si>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</si>
  <si>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</si>
  <si>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</si>
  <si>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</si>
  <si>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</si>
  <si>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</si>
  <si>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</si>
  <si>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</si>
  <si>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</si>
  <si>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</si>
  <si>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</si>
  <si>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</si>
  <si>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</si>
  <si>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</si>
  <si>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</si>
  <si>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</si>
  <si>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</si>
  <si>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</si>
  <si>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</si>
  <si>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</si>
  <si>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</si>
  <si>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</si>
  <si>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</si>
  <si>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</si>
  <si>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</si>
  <si>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</si>
  <si>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</si>
  <si>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</si>
  <si>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</si>
  <si>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</si>
  <si>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</si>
  <si>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</si>
  <si>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</si>
  <si>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</si>
  <si>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</si>
  <si>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</si>
  <si>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</si>
  <si>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</si>
  <si>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</si>
  <si>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</si>
  <si>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</si>
  <si>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</si>
  <si>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</si>
  <si>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</si>
  <si>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</si>
  <si>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</si>
  <si>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</si>
  <si>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</si>
  <si>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</si>
  <si>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</si>
  <si>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</si>
  <si>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</si>
  <si>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</si>
  <si>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</si>
  <si>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</si>
  <si>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28022017.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</si>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</sst>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7607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42794</v>
      </c>
      <c r="M6" s="1022"/>
      <c r="N6" s="1047" t="s">
        <v>1021</v>
      </c>
      <c r="O6" s="1011"/>
      <c r="P6" s="1048">
        <f>OTCHET!F9</f>
        <v>42794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42794</v>
      </c>
      <c r="H9" s="1022"/>
      <c r="I9" s="1072">
        <f>+L4</f>
        <v>2017</v>
      </c>
      <c r="J9" s="1073">
        <f>+L6</f>
        <v>42794</v>
      </c>
      <c r="K9" s="1074"/>
      <c r="L9" s="1075">
        <f>+L6</f>
        <v>42794</v>
      </c>
      <c r="M9" s="1074"/>
      <c r="N9" s="1076">
        <f>+L6</f>
        <v>42794</v>
      </c>
      <c r="O9" s="1077"/>
      <c r="P9" s="1078">
        <f>+L4</f>
        <v>2017</v>
      </c>
      <c r="Q9" s="1076">
        <f>+L6</f>
        <v>42794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-955</v>
      </c>
      <c r="M115" s="1098"/>
      <c r="N115" s="1135">
        <f>+ROUND(+G115+J115+L115,0)</f>
        <v>-955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-955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-955</v>
      </c>
      <c r="M117" s="1098"/>
      <c r="N117" s="1212">
        <f>+ROUND(+SUM(N115:N116),0)</f>
        <v>-955</v>
      </c>
      <c r="O117" s="1100"/>
      <c r="P117" s="1210">
        <f>+ROUND(+SUM(P115:P116),0)</f>
        <v>0</v>
      </c>
      <c r="Q117" s="1211">
        <f>+ROUND(+SUM(Q115:Q116),0)</f>
        <v>-955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-955</v>
      </c>
      <c r="M119" s="1098"/>
      <c r="N119" s="1237">
        <f>+ROUND(N105+N109+N113+N117,0)</f>
        <v>-955</v>
      </c>
      <c r="O119" s="1100"/>
      <c r="P119" s="1283">
        <f>+ROUND(P105+P109+P113+P117,0)</f>
        <v>0</v>
      </c>
      <c r="Q119" s="1236">
        <f>+ROUND(Q105+Q109+Q113+Q117,0)</f>
        <v>-955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254324</v>
      </c>
      <c r="M129" s="1098"/>
      <c r="N129" s="1124">
        <f>+ROUND(+G129+J129+L129,0)</f>
        <v>254324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254324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-955</v>
      </c>
      <c r="M130" s="1098"/>
      <c r="N130" s="1299">
        <f>+ROUND(+N129-N127-N128,0)</f>
        <v>-955</v>
      </c>
      <c r="O130" s="1100"/>
      <c r="P130" s="1297">
        <f>+ROUND(+P129-P127-P128,0)</f>
        <v>0</v>
      </c>
      <c r="Q130" s="1298">
        <f>+ROUND(+Q129-Q127-Q128,0)</f>
        <v>-955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28022017.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42794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-955</v>
      </c>
      <c r="G84" s="909">
        <f>+G85+G86</f>
        <v>0</v>
      </c>
      <c r="H84" s="910">
        <f>+H85+H86</f>
        <v>-955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-955</v>
      </c>
      <c r="G86" s="967">
        <f>+OTCHET!I517+OTCHET!I520+OTCHET!I540</f>
        <v>0</v>
      </c>
      <c r="H86" s="968">
        <f>+OTCHET!J517+OTCHET!J520+OTCHET!J540</f>
        <v>-955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-254324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-254324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Антоанета Трифонова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Антоанета Трифонова</v>
      </c>
      <c r="F112" s="1756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F609" sqref="F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42794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февруари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Симеоновград</v>
      </c>
      <c r="C12" s="1796"/>
      <c r="D12" s="1797"/>
      <c r="E12" s="118" t="s">
        <v>985</v>
      </c>
      <c r="F12" s="1593" t="s">
        <v>1655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Симеоновград</v>
      </c>
      <c r="C178" s="1796"/>
      <c r="D178" s="1797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Симеоновград</v>
      </c>
      <c r="C349" s="1796"/>
      <c r="D349" s="1797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Симеоновград</v>
      </c>
      <c r="C434" s="1796"/>
      <c r="D434" s="1797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Симеоновград</v>
      </c>
      <c r="C450" s="1796"/>
      <c r="D450" s="1797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-955</v>
      </c>
      <c r="K540" s="583">
        <f t="shared" si="132"/>
        <v>0</v>
      </c>
      <c r="L540" s="580">
        <f t="shared" si="132"/>
        <v>-955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-955</v>
      </c>
      <c r="K542" s="599">
        <v>0</v>
      </c>
      <c r="L542" s="1388">
        <f t="shared" si="121"/>
        <v>-955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955</v>
      </c>
      <c r="K562" s="583">
        <f t="shared" si="133"/>
        <v>0</v>
      </c>
      <c r="L562" s="580">
        <f t="shared" si="133"/>
        <v>955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-252989</v>
      </c>
      <c r="K569" s="1659">
        <v>0</v>
      </c>
      <c r="L569" s="1396">
        <f t="shared" si="134"/>
        <v>-252989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-1335</v>
      </c>
      <c r="K573" s="587">
        <v>0</v>
      </c>
      <c r="L573" s="1383">
        <f t="shared" si="134"/>
        <v>-1335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 t="s">
        <v>2064</v>
      </c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74" t="s">
        <v>2065</v>
      </c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 t="s">
        <v>2063</v>
      </c>
      <c r="C601" s="1761"/>
      <c r="D601" s="677" t="s">
        <v>902</v>
      </c>
      <c r="E601" s="678">
        <v>3781</v>
      </c>
      <c r="F601" s="679">
        <v>2341</v>
      </c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2017-03-09T13:57:41Z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